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<sst xmlns="http://schemas.openxmlformats.org/spreadsheetml/2006/main" count="29" uniqueCount="13">
  <si>
    <t>DD</t>
  </si>
  <si>
    <t>u=</t>
  </si>
  <si>
    <t>d=</t>
  </si>
  <si>
    <t>sigma=</t>
  </si>
  <si>
    <t>Call</t>
  </si>
  <si>
    <t>R=</t>
  </si>
  <si>
    <t>q=</t>
  </si>
  <si>
    <t>K=</t>
  </si>
  <si>
    <t>Actual 4/19</t>
  </si>
  <si>
    <t>Euro. Put</t>
  </si>
  <si>
    <t>Amer. Put</t>
  </si>
  <si>
    <t>MSFT</t>
  </si>
  <si>
    <t>Euro Put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</si>
</sst>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0"/>
    <numFmt numFmtId="166" formatCode="#,##0.00"/>
    <numFmt numFmtId="167" formatCode="#.00000"/>
    <numFmt numFmtId="168" formatCode="#,##0.00000"/>
    <numFmt numFmtId="169" formatCode="0.00"/>
  </numFmts>
  <fonts count="4">
    <font>
      <sz val="10"/>
      <name val="Arial"/>
      <family val="5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168" fontId="2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ont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43">
      <selection activeCell="A34" sqref="A34"/>
    </sheetView>
  </sheetViews>
  <sheetFormatPr defaultColWidth="11.421875" defaultRowHeight="12.75"/>
  <cols>
    <col min="1" max="1" width="10.140625" style="1" customWidth="1"/>
    <col min="2" max="7" width="9.00390625" style="1" customWidth="1"/>
    <col min="8" max="16384" width="11.28125" style="1" customWidth="1"/>
  </cols>
  <sheetData>
    <row r="1" spans="1:7" ht="12.75">
      <c r="A1" s="2" t="s">
        <v>0</v>
      </c>
      <c r="B1" s="3" t="s">
        <v>1</v>
      </c>
      <c r="C1" s="4">
        <f>EXP($G$1/SQRT(12))</f>
        <v>1.0785540896535017</v>
      </c>
      <c r="D1" s="3" t="s">
        <v>2</v>
      </c>
      <c r="E1" s="4">
        <f>(1/C1)</f>
        <v>0.9271672228522743</v>
      </c>
      <c r="F1" s="3" t="s">
        <v>3</v>
      </c>
      <c r="G1" s="4">
        <v>0.26196</v>
      </c>
    </row>
    <row r="2" spans="1:7" ht="12.75">
      <c r="A2" s="2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5"/>
    </row>
    <row r="3" spans="1:7" ht="12.75">
      <c r="A3" s="6">
        <v>42.1</v>
      </c>
      <c r="B3" s="6">
        <f>A3*$C$1</f>
        <v>45.40712717441242</v>
      </c>
      <c r="C3" s="6">
        <f>B3*$C$1</f>
        <v>48.97404271337917</v>
      </c>
      <c r="D3" s="6">
        <f>C3*$C$1</f>
        <v>52.82115405538038</v>
      </c>
      <c r="E3" s="6">
        <f>D3*$C$1</f>
        <v>56.970471726648164</v>
      </c>
      <c r="F3" s="6">
        <f>E3*$C$1</f>
        <v>61.44573527026557</v>
      </c>
      <c r="G3" s="5"/>
    </row>
    <row r="4" spans="1:7" ht="12.75">
      <c r="A4" s="6"/>
      <c r="B4" s="6">
        <f>A3*$E$1</f>
        <v>39.03374008208075</v>
      </c>
      <c r="C4" s="6">
        <f>B4*$C$1</f>
        <v>42.1</v>
      </c>
      <c r="D4" s="6">
        <f>C4*$C$1</f>
        <v>45.40712717441242</v>
      </c>
      <c r="E4" s="6">
        <f>D4*$C$1</f>
        <v>48.97404271337917</v>
      </c>
      <c r="F4" s="6">
        <f>E4*$C$1</f>
        <v>52.82115405538038</v>
      </c>
      <c r="G4" s="5"/>
    </row>
    <row r="5" spans="1:7" ht="12.75">
      <c r="A5" s="6"/>
      <c r="B5" s="6"/>
      <c r="C5" s="6">
        <f>B4*$E$1</f>
        <v>36.19080438944031</v>
      </c>
      <c r="D5" s="6">
        <f>C5*$C$1</f>
        <v>39.03374008208075</v>
      </c>
      <c r="E5" s="6">
        <f>D5*$C$1</f>
        <v>42.1</v>
      </c>
      <c r="F5" s="6">
        <f>E5*$C$1</f>
        <v>45.40712717441242</v>
      </c>
      <c r="G5" s="5"/>
    </row>
    <row r="6" spans="1:7" ht="12.75">
      <c r="A6" s="6"/>
      <c r="B6" s="6"/>
      <c r="C6" s="6"/>
      <c r="D6" s="6">
        <f>C5*$E$1</f>
        <v>33.554927598547266</v>
      </c>
      <c r="E6" s="6">
        <f>D6*$C$1</f>
        <v>36.19080438944031</v>
      </c>
      <c r="F6" s="6">
        <f>E6*$C$1</f>
        <v>39.03374008208075</v>
      </c>
      <c r="G6" s="5"/>
    </row>
    <row r="7" spans="1:7" ht="12.75">
      <c r="A7" s="6"/>
      <c r="B7" s="6"/>
      <c r="C7" s="6"/>
      <c r="D7" s="6"/>
      <c r="E7" s="6">
        <f>D6*$E$1</f>
        <v>31.1110290345542</v>
      </c>
      <c r="F7" s="6">
        <f>E7*$C$1</f>
        <v>33.554927598547266</v>
      </c>
      <c r="G7" s="5"/>
    </row>
    <row r="8" spans="1:7" ht="12.75">
      <c r="A8" s="6"/>
      <c r="B8" s="6"/>
      <c r="C8" s="6"/>
      <c r="D8" s="6"/>
      <c r="E8" s="6"/>
      <c r="F8" s="6">
        <f>E7*$E$1</f>
        <v>28.84512639004409</v>
      </c>
      <c r="G8" s="5"/>
    </row>
    <row r="9" spans="1:7" ht="12.75">
      <c r="A9" s="5"/>
      <c r="B9" s="5"/>
      <c r="C9" s="5"/>
      <c r="D9" s="5"/>
      <c r="E9" s="5"/>
      <c r="F9" s="5"/>
      <c r="G9" s="5"/>
    </row>
    <row r="10" spans="1:7" ht="12.75">
      <c r="A10" s="2" t="s">
        <v>4</v>
      </c>
      <c r="B10" s="3" t="s">
        <v>5</v>
      </c>
      <c r="C10" s="4">
        <f>1+(0.0004/12)</f>
        <v>1.0000333333333333</v>
      </c>
      <c r="D10" s="3" t="s">
        <v>6</v>
      </c>
      <c r="E10" s="7">
        <f>($C$10-$E$1)/($C$1-$E$1)</f>
        <v>0.48132385602994887</v>
      </c>
      <c r="F10" s="3" t="s">
        <v>7</v>
      </c>
      <c r="G10" s="8">
        <v>41</v>
      </c>
    </row>
    <row r="11" spans="1:7" ht="12.75">
      <c r="A11" s="2">
        <v>0</v>
      </c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5"/>
    </row>
    <row r="12" spans="1:7" ht="12.75">
      <c r="A12" s="6">
        <f>(1/$C$10)*($E$10*B12+(1-$E$10)*B13)</f>
        <v>3.4951105660822037</v>
      </c>
      <c r="B12" s="6">
        <f>(1/$C$10)*($E$10*C12+(1-$E$10)*C13)</f>
        <v>5.479518857008649</v>
      </c>
      <c r="C12" s="6">
        <f>(1/$C$10)*($E$10*D12+(1-$E$10)*D13)</f>
        <v>8.252480661006327</v>
      </c>
      <c r="D12" s="6">
        <f>(1/$C$10)*($E$10*E12+(1-$E$10)*E13)</f>
        <v>11.823887252053124</v>
      </c>
      <c r="E12" s="6">
        <f>(1/$C$10)*($E$10*F12+(1-$E$10)*F13)</f>
        <v>15.971838347760793</v>
      </c>
      <c r="F12" s="6">
        <f>MAX(F3-$G$10,0)</f>
        <v>20.445735270265573</v>
      </c>
      <c r="G12" s="5"/>
    </row>
    <row r="13" spans="1:7" ht="12.75">
      <c r="A13" s="6"/>
      <c r="B13" s="6">
        <f>(1/$C$10)*($E$10*C13+(1-$E$10)*C14)</f>
        <v>1.6538333877431024</v>
      </c>
      <c r="C13" s="6">
        <f>(1/$C$10)*($E$10*D13+(1-$E$10)*D14)</f>
        <v>2.906603111779358</v>
      </c>
      <c r="D13" s="6">
        <f>(1/$C$10)*($E$10*E13+(1-$E$10)*E14)</f>
        <v>4.938798068995774</v>
      </c>
      <c r="E13" s="6">
        <f>(1/$C$10)*($E$10*F13+(1-$E$10)*F14)</f>
        <v>7.9754093344918005</v>
      </c>
      <c r="F13" s="6">
        <f>MAX(F4-$G$10,0)</f>
        <v>11.821154055380383</v>
      </c>
      <c r="G13" s="5"/>
    </row>
    <row r="14" spans="1:7" ht="12.75">
      <c r="A14" s="6" t="s">
        <v>8</v>
      </c>
      <c r="B14" s="6"/>
      <c r="C14" s="6">
        <f>(1/$C$10)*($E$10*D14+(1-$E$10)*D15)</f>
        <v>0.4913877392963751</v>
      </c>
      <c r="D14" s="6">
        <f>(1/$C$10)*($E$10*E14+(1-$E$10)*E15)</f>
        <v>1.0209427867151235</v>
      </c>
      <c r="E14" s="6">
        <f>(1/$C$10)*($E$10*F14+(1-$E$10)*F15)</f>
        <v>2.1211847394445793</v>
      </c>
      <c r="F14" s="6">
        <f>MAX(F5-$G$10,0)</f>
        <v>4.407127174412423</v>
      </c>
      <c r="G14" s="5"/>
    </row>
    <row r="15" spans="1:7" ht="12.75">
      <c r="A15" s="6">
        <v>3.46</v>
      </c>
      <c r="B15" s="6"/>
      <c r="C15" s="6"/>
      <c r="D15" s="6">
        <f>(1/$C$10)*($E$10*E15+(1-$E$10)*E16)</f>
        <v>0</v>
      </c>
      <c r="E15" s="6">
        <f>(1/$C$10)*($E$10*F15+(1-$E$10)*F16)</f>
        <v>0</v>
      </c>
      <c r="F15" s="6">
        <f>MAX(F6-$G$10,0)</f>
        <v>0</v>
      </c>
      <c r="G15" s="5"/>
    </row>
    <row r="16" spans="1:7" ht="12.75">
      <c r="A16" s="6"/>
      <c r="B16" s="6"/>
      <c r="C16" s="6"/>
      <c r="D16" s="6"/>
      <c r="E16" s="6">
        <f>(1/$C$10)*($E$10*F16+(1-$E$10)*F17)</f>
        <v>0</v>
      </c>
      <c r="F16" s="6">
        <f>MAX(F7-$G$10,0)</f>
        <v>0</v>
      </c>
      <c r="G16" s="5"/>
    </row>
    <row r="17" spans="1:7" ht="12.75">
      <c r="A17" s="6"/>
      <c r="B17" s="6"/>
      <c r="C17" s="6"/>
      <c r="D17" s="6"/>
      <c r="E17" s="6"/>
      <c r="F17" s="6">
        <f>MAX(F8-$G$10,0)</f>
        <v>0</v>
      </c>
      <c r="G17" s="5"/>
    </row>
    <row r="19" spans="1:7" ht="12.75">
      <c r="A19" s="9" t="s">
        <v>9</v>
      </c>
      <c r="F19" s="10" t="s">
        <v>7</v>
      </c>
      <c r="G19" s="11">
        <v>45</v>
      </c>
    </row>
    <row r="20" spans="1:6" ht="12.75">
      <c r="A20" s="2">
        <v>0</v>
      </c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1:6" ht="13.5">
      <c r="A21" s="12">
        <f>(1/$C$10)*($E$10*B21+(1-$E$10)*B22)</f>
        <v>4.527862145025118</v>
      </c>
      <c r="B21" s="6">
        <f>(1/$C$10)*($E$10*C21+(1-$E$10)*C22)</f>
        <v>2.4308396874851863</v>
      </c>
      <c r="C21" s="6">
        <f>(1/$C$10)*($E$10*D21+(1-$E$10)*D22)</f>
        <v>0.8324296888029623</v>
      </c>
      <c r="D21" s="6">
        <f>(1/$C$10)*($E$10*E21+(1-$E$10)*E22)</f>
        <v>0</v>
      </c>
      <c r="E21" s="6">
        <f>(1/$C$10)*($E$10*F21+(1-$E$10)*F22)</f>
        <v>0</v>
      </c>
      <c r="F21" s="6">
        <f>MAX($G$19-F3,0)</f>
        <v>0</v>
      </c>
    </row>
    <row r="22" spans="1:6" ht="12.75">
      <c r="A22" s="6"/>
      <c r="B22" s="6">
        <f>(1/$C$10)*($E$10*C22+(1-$E$10)*C23)</f>
        <v>6.474159224462371</v>
      </c>
      <c r="C22" s="6">
        <f>(1/$C$10)*($E$10*D22+(1-$E$10)*D23)</f>
        <v>3.9142969488559043</v>
      </c>
      <c r="D22" s="6">
        <f>(1/$C$10)*($E$10*E22+(1-$E$10)*E23)</f>
        <v>1.604965730807397</v>
      </c>
      <c r="E22" s="6">
        <f>(1/$C$10)*($E$10*F22+(1-$E$10)*F23)</f>
        <v>0</v>
      </c>
      <c r="F22" s="6">
        <f>MAX($G$19-F4,0)</f>
        <v>0</v>
      </c>
    </row>
    <row r="23" spans="1:6" ht="12.75">
      <c r="A23" s="6"/>
      <c r="B23" s="6"/>
      <c r="C23" s="6">
        <f>(1/$C$10)*($E$10*D23+(1-$E$10)*D24)</f>
        <v>8.850089949317805</v>
      </c>
      <c r="D23" s="6">
        <f>(1/$C$10)*($E$10*E23+(1-$E$10)*E24)</f>
        <v>6.057574013379228</v>
      </c>
      <c r="E23" s="6">
        <f>(1/$C$10)*($E$10*F23+(1-$E$10)*F24)</f>
        <v>3.0944535396981085</v>
      </c>
      <c r="F23" s="6">
        <f>MAX($G$19-F5,0)</f>
        <v>0</v>
      </c>
    </row>
    <row r="24" spans="1:6" ht="12.75">
      <c r="A24" s="6"/>
      <c r="B24" s="6"/>
      <c r="C24" s="6"/>
      <c r="D24" s="6">
        <f>(1/$C$10)*($E$10*E24+(1-$E$10)*E25)</f>
        <v>11.44207255144607</v>
      </c>
      <c r="E24" s="6">
        <f>(1/$C$10)*($E$10*F24+(1-$E$10)*F25)</f>
        <v>8.807695660558027</v>
      </c>
      <c r="F24" s="6">
        <f>MAX($G$19-F6,0)</f>
        <v>5.966259917919253</v>
      </c>
    </row>
    <row r="25" spans="1:6" ht="12.75">
      <c r="A25" s="6"/>
      <c r="B25" s="6"/>
      <c r="C25" s="6"/>
      <c r="D25" s="6"/>
      <c r="E25" s="6">
        <f>(1/$C$10)*($E$10*F25+(1-$E$10)*F26)</f>
        <v>13.887471015444135</v>
      </c>
      <c r="F25" s="6">
        <f>MAX($G$19-F7,0)</f>
        <v>11.445072401452734</v>
      </c>
    </row>
    <row r="26" spans="1:6" ht="12.75">
      <c r="A26" s="6"/>
      <c r="B26" s="6"/>
      <c r="C26" s="6"/>
      <c r="D26" s="6"/>
      <c r="E26" s="6"/>
      <c r="F26" s="6">
        <f>MAX($G$19-F8,0)</f>
        <v>16.15487360995591</v>
      </c>
    </row>
    <row r="28" ht="12.75">
      <c r="A28" s="9" t="s">
        <v>10</v>
      </c>
    </row>
    <row r="29" spans="1:6" ht="12.75">
      <c r="A29" s="2">
        <v>0</v>
      </c>
      <c r="B29" s="2">
        <v>1</v>
      </c>
      <c r="C29" s="2">
        <v>2</v>
      </c>
      <c r="D29" s="2">
        <v>3</v>
      </c>
      <c r="E29" s="2">
        <v>4</v>
      </c>
      <c r="F29" s="2">
        <v>5</v>
      </c>
    </row>
    <row r="30" spans="1:6" ht="13.5">
      <c r="A30" s="13">
        <f>MAX((1/$C$10)*($E$10*B30+(1-$E$10)*B31),$G$19-A3)</f>
        <v>4.528582873132304</v>
      </c>
      <c r="B30" s="6">
        <f>MAX((1/$C$10)*($E$10*C30+(1-$E$10)*C31),$G$19-B3)</f>
        <v>2.4310489648097224</v>
      </c>
      <c r="C30" s="6">
        <f>MAX((1/$C$10)*($E$10*D30+(1-$E$10)*D31),$G$19-C3)</f>
        <v>0.8324296888029623</v>
      </c>
      <c r="D30" s="6">
        <f>MAX((1/$C$10)*($E$10*E30+(1-$E$10)*E31),$G$19-D3)</f>
        <v>0</v>
      </c>
      <c r="E30" s="6">
        <f>MAX((1/$C$10)*($E$10*F30+(1-$E$10)*F31),$G$19-E3)</f>
        <v>0</v>
      </c>
      <c r="F30" s="6">
        <f>MAX($G$19-F3,0)</f>
        <v>0</v>
      </c>
    </row>
    <row r="31" spans="1:6" ht="13.5">
      <c r="A31" s="6"/>
      <c r="B31" s="14">
        <f>MAX((1/$C$10)*($E$10*C31+(1-$E$10)*C32),$G$19-B4)</f>
        <v>6.4753546177146735</v>
      </c>
      <c r="C31" s="14">
        <f>MAX((1/$C$10)*($E$10*D31+(1-$E$10)*D32),$G$19-C4)</f>
        <v>3.9147004459183385</v>
      </c>
      <c r="D31" s="6">
        <f>MAX((1/$C$10)*($E$10*E31+(1-$E$10)*E32),$G$19-D4)</f>
        <v>1.604965730807397</v>
      </c>
      <c r="E31" s="15">
        <f>MAX((1/$C$10)*($E$10*F31+(1-$E$10)*F32),$G$19-E4)</f>
        <v>0</v>
      </c>
      <c r="F31" s="6">
        <f>MAX($G$19-F4,0)</f>
        <v>0</v>
      </c>
    </row>
    <row r="32" spans="1:6" ht="13.5">
      <c r="A32" s="6" t="s">
        <v>8</v>
      </c>
      <c r="B32" s="6"/>
      <c r="C32" s="14">
        <f>MAX((1/$C$10)*($E$10*D32+(1-$E$10)*D33),$G$19-C5)</f>
        <v>8.852020287445743</v>
      </c>
      <c r="D32" s="6">
        <f>MAX((1/$C$10)*($E$10*E32+(1-$E$10)*E33),$G$19-D5)</f>
        <v>6.058351975730162</v>
      </c>
      <c r="E32" s="6">
        <f>MAX((1/$C$10)*($E$10*F32+(1-$E$10)*F33),$G$19-E5)</f>
        <v>3.0944535396981085</v>
      </c>
      <c r="F32" s="6">
        <f>MAX($G$19-F5,0)</f>
        <v>0</v>
      </c>
    </row>
    <row r="33" spans="1:6" ht="13.5">
      <c r="A33" s="6">
        <v>4.49</v>
      </c>
      <c r="B33" s="6"/>
      <c r="C33" s="6"/>
      <c r="D33" s="14">
        <f>MAX((1/$C$10)*($E$10*E33+(1-$E$10)*E34),$G$19-D6)</f>
        <v>11.445072401452734</v>
      </c>
      <c r="E33" s="6">
        <f>MAX((1/$C$10)*($E$10*F33+(1-$E$10)*F34),$G$19-E6)</f>
        <v>8.80919561055969</v>
      </c>
      <c r="F33" s="6">
        <f>MAX($G$19-F6,0)</f>
        <v>5.966259917919253</v>
      </c>
    </row>
    <row r="34" spans="1:6" ht="13.5">
      <c r="A34" s="6"/>
      <c r="B34" s="6"/>
      <c r="C34" s="6"/>
      <c r="D34" s="6"/>
      <c r="E34" s="6">
        <f>MAX((1/$C$10)*($E$10*F34+(1-$E$10)*F35),$G$19-E7)</f>
        <v>13.8889709654458</v>
      </c>
      <c r="F34" s="6">
        <f>MAX($G$19-F7,0)</f>
        <v>11.445072401452734</v>
      </c>
    </row>
    <row r="35" spans="1:6" ht="12.75">
      <c r="A35" s="6"/>
      <c r="B35" s="6"/>
      <c r="C35" s="6"/>
      <c r="D35" s="6"/>
      <c r="E35" s="6"/>
      <c r="F35" s="6">
        <f>MAX($G$19-F8,0)</f>
        <v>16.15487360995591</v>
      </c>
    </row>
    <row r="38" spans="1:7" ht="13.5">
      <c r="A38" s="9" t="s">
        <v>9</v>
      </c>
      <c r="F38" s="10" t="s">
        <v>7</v>
      </c>
      <c r="G38" s="16">
        <v>52.5</v>
      </c>
    </row>
    <row r="39" spans="1:6" ht="12.75">
      <c r="A39" s="2">
        <v>0</v>
      </c>
      <c r="B39" s="2">
        <v>1</v>
      </c>
      <c r="C39" s="2">
        <v>2</v>
      </c>
      <c r="D39" s="2">
        <v>3</v>
      </c>
      <c r="E39" s="2">
        <v>4</v>
      </c>
      <c r="F39" s="2">
        <v>5</v>
      </c>
    </row>
    <row r="40" spans="1:6" ht="13.5">
      <c r="A40" s="12">
        <f>(1/$C$10)*($E$10*B40+(1-$E$10)*B41)</f>
        <v>10.66700876122545</v>
      </c>
      <c r="B40" s="6">
        <f>(1/$C$10)*($E$10*C40+(1-$E$10)*C41)</f>
        <v>7.640235757302676</v>
      </c>
      <c r="C40" s="6">
        <f>(1/$C$10)*($E$10*D40+(1-$E$10)*D41)</f>
        <v>4.633904034804272</v>
      </c>
      <c r="D40" s="6">
        <f>(1/$C$10)*($E$10*E40+(1-$E$10)*E41)</f>
        <v>1.9080324985260155</v>
      </c>
      <c r="E40" s="6">
        <f>(1/$C$10)*($E$10*F40+(1-$E$10)*F41)</f>
        <v>0</v>
      </c>
      <c r="F40" s="6">
        <f>MAX($G$38-F3,0)</f>
        <v>0</v>
      </c>
    </row>
    <row r="41" spans="1:6" ht="12.75">
      <c r="A41" s="6"/>
      <c r="B41" s="6">
        <f>(1/$C$10)*($E$10*C41+(1-$E$10)*C42)</f>
        <v>13.476495253857175</v>
      </c>
      <c r="C41" s="6">
        <f>(1/$C$10)*($E$10*D41+(1-$E$10)*D42)</f>
        <v>10.430558521379714</v>
      </c>
      <c r="D41" s="6">
        <f>(1/$C$10)*($E$10*E41+(1-$E$10)*E42)</f>
        <v>7.163770653129646</v>
      </c>
      <c r="E41" s="6">
        <f>(1/$C$10)*($E$10*F41+(1-$E$10)*F42)</f>
        <v>3.6787813008023655</v>
      </c>
      <c r="F41" s="6">
        <f>MAX($G$38-F4,0)</f>
        <v>0</v>
      </c>
    </row>
    <row r="42" spans="1:6" ht="12.75">
      <c r="A42" s="6"/>
      <c r="B42" s="6"/>
      <c r="C42" s="6">
        <f>(1/$C$10)*($E$10*D42+(1-$E$10)*D43)</f>
        <v>16.303945960540254</v>
      </c>
      <c r="D42" s="6">
        <f>(1/$C$10)*($E$10*E42+(1-$E$10)*E43)</f>
        <v>13.46276009291148</v>
      </c>
      <c r="E42" s="6">
        <f>(1/$C$10)*($E$10*F42+(1-$E$10)*F43)</f>
        <v>10.398250058331389</v>
      </c>
      <c r="F42" s="6">
        <f>MAX($G$38-F5,0)</f>
        <v>7.092872825587577</v>
      </c>
    </row>
    <row r="43" spans="1:6" ht="12.75">
      <c r="A43" s="6"/>
      <c r="B43" s="6"/>
      <c r="C43" s="6"/>
      <c r="D43" s="6">
        <f>(1/$C$10)*($E$10*E43+(1-$E$10)*E44)</f>
        <v>18.94157257644496</v>
      </c>
      <c r="E43" s="6">
        <f>(1/$C$10)*($E$10*F43+(1-$E$10)*F44)</f>
        <v>16.307445668891084</v>
      </c>
      <c r="F43" s="6">
        <f>MAX($G$38-F6,0)</f>
        <v>13.466259917919253</v>
      </c>
    </row>
    <row r="44" spans="1:6" ht="12.75">
      <c r="A44" s="6"/>
      <c r="B44" s="6"/>
      <c r="C44" s="6"/>
      <c r="D44" s="6"/>
      <c r="E44" s="6">
        <f>(1/$C$10)*($E$10*F44+(1-$E$10)*F45)</f>
        <v>21.38722102377719</v>
      </c>
      <c r="F44" s="6">
        <f>MAX($G$38-F7,0)</f>
        <v>18.945072401452734</v>
      </c>
    </row>
    <row r="45" spans="1:6" ht="12.75">
      <c r="A45" s="6"/>
      <c r="B45" s="6"/>
      <c r="C45" s="6"/>
      <c r="D45" s="6"/>
      <c r="E45" s="6"/>
      <c r="F45" s="6">
        <f>MAX($G$38-F8,0)</f>
        <v>23.65487360995591</v>
      </c>
    </row>
    <row r="47" ht="12.75">
      <c r="A47" s="9" t="s">
        <v>10</v>
      </c>
    </row>
    <row r="48" spans="1:6" ht="12.75">
      <c r="A48" s="2">
        <v>0</v>
      </c>
      <c r="B48" s="2">
        <v>1</v>
      </c>
      <c r="C48" s="2">
        <v>2</v>
      </c>
      <c r="D48" s="2">
        <v>3</v>
      </c>
      <c r="E48" s="2">
        <v>4</v>
      </c>
      <c r="F48" s="2">
        <v>5</v>
      </c>
    </row>
    <row r="49" spans="1:6" ht="13.5">
      <c r="A49" s="13">
        <f>MAX((1/$C$10)*($E$10*B49+(1-$E$10)*B50),$G$38-A3)</f>
        <v>10.669654390293195</v>
      </c>
      <c r="B49" s="6">
        <f>MAX((1/$C$10)*($E$10*C49+(1-$E$10)*C50),$G$38-B3)</f>
        <v>7.6416303827636956</v>
      </c>
      <c r="C49" s="6">
        <f>MAX((1/$C$10)*($E$10*D49+(1-$E$10)*D50),$G$38-C3)</f>
        <v>4.634374781377113</v>
      </c>
      <c r="D49" s="6">
        <f>MAX((1/$C$10)*($E$10*E49+(1-$E$10)*E50),$G$38-D3)</f>
        <v>1.9080324985260155</v>
      </c>
      <c r="E49" s="6">
        <f>MAX((1/$C$10)*($E$10*F49+(1-$E$10)*F50),$G$38-E3)</f>
        <v>0</v>
      </c>
      <c r="F49" s="6">
        <f>MAX($G$38-F3,0)</f>
        <v>0</v>
      </c>
    </row>
    <row r="50" spans="1:6" ht="13.5">
      <c r="A50" s="6"/>
      <c r="B50" s="15">
        <f>MAX((1/$C$10)*($E$10*C50+(1-$E$10)*C51),$G$38-B4)</f>
        <v>13.480301965952423</v>
      </c>
      <c r="C50" s="14">
        <f>MAX((1/$C$10)*($E$10*D50+(1-$E$10)*D51),$G$38-C4)</f>
        <v>10.432810582528974</v>
      </c>
      <c r="D50" s="6">
        <f>MAX((1/$C$10)*($E$10*E50+(1-$E$10)*E51),$G$38-D4)</f>
        <v>7.164678275872402</v>
      </c>
      <c r="E50" s="6">
        <f>MAX((1/$C$10)*($E$10*F50+(1-$E$10)*F51),$G$38-E4)</f>
        <v>3.6787813008023655</v>
      </c>
      <c r="F50" s="6">
        <f>MAX($G$38-F4,0)</f>
        <v>0</v>
      </c>
    </row>
    <row r="51" spans="1:6" ht="13.5">
      <c r="A51" s="6" t="s">
        <v>8</v>
      </c>
      <c r="B51" s="6"/>
      <c r="C51" s="14">
        <f>MAX((1/$C$10)*($E$10*D51+(1-$E$10)*D52),$G$38-C5)</f>
        <v>16.30919561055969</v>
      </c>
      <c r="D51" s="14">
        <f>MAX((1/$C$10)*($E$10*E51+(1-$E$10)*E52),$G$38-D5)</f>
        <v>13.466259917919253</v>
      </c>
      <c r="E51" s="6">
        <f>MAX((1/$C$10)*($E$10*F51+(1-$E$10)*F52),$G$38-E5)</f>
        <v>10.399999999999999</v>
      </c>
      <c r="F51" s="6">
        <f>MAX($G$38-F5,0)</f>
        <v>7.092872825587577</v>
      </c>
    </row>
    <row r="52" spans="1:6" ht="13.5">
      <c r="A52" s="6">
        <v>10.79</v>
      </c>
      <c r="B52" s="6"/>
      <c r="C52" s="6"/>
      <c r="D52" s="14">
        <f>MAX((1/$C$10)*($E$10*E52+(1-$E$10)*E53),$G$38-D6)</f>
        <v>18.945072401452734</v>
      </c>
      <c r="E52" s="6">
        <f>MAX((1/$C$10)*($E$10*F52+(1-$E$10)*F53),$G$38-E6)</f>
        <v>16.30919561055969</v>
      </c>
      <c r="F52" s="6">
        <f>MAX($G$38-F6,0)</f>
        <v>13.466259917919253</v>
      </c>
    </row>
    <row r="53" spans="1:6" ht="12.75">
      <c r="A53" s="6"/>
      <c r="B53" s="6"/>
      <c r="C53" s="6"/>
      <c r="D53" s="6"/>
      <c r="E53" s="6">
        <f>MAX((1/$C$10)*($E$10*F53+(1-$E$10)*F54),$G$38-E7)</f>
        <v>21.3889709654458</v>
      </c>
      <c r="F53" s="6">
        <f>MAX($G$38-F7,0)</f>
        <v>18.945072401452734</v>
      </c>
    </row>
    <row r="54" spans="1:6" ht="12.75">
      <c r="A54" s="6"/>
      <c r="B54" s="6"/>
      <c r="C54" s="6"/>
      <c r="D54" s="6"/>
      <c r="E54" s="6"/>
      <c r="F54" s="6">
        <f>MAX($G$38-F8,0)</f>
        <v>23.65487360995591</v>
      </c>
    </row>
  </sheetData>
  <sheetProtection selectLockedCells="1" selectUnlockedCells="1"/>
  <printOptions gridLines="1"/>
  <pageMargins left="0.7875" right="0.7875" top="0.7875" bottom="0.78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7">
      <selection activeCell="A34" sqref="A34"/>
    </sheetView>
  </sheetViews>
  <sheetFormatPr defaultColWidth="11.421875" defaultRowHeight="12.75"/>
  <cols>
    <col min="1" max="1" width="10.57421875" style="1" customWidth="1"/>
    <col min="2" max="7" width="9.00390625" style="1" customWidth="1"/>
    <col min="8" max="16384" width="11.28125" style="1" customWidth="1"/>
  </cols>
  <sheetData>
    <row r="1" spans="1:7" ht="12.75">
      <c r="A1" s="2" t="s">
        <v>11</v>
      </c>
      <c r="B1" s="3" t="s">
        <v>1</v>
      </c>
      <c r="C1" s="4">
        <f>EXP($G$1/SQRT(12))</f>
        <v>1.0688002222810462</v>
      </c>
      <c r="D1" s="17" t="s">
        <v>2</v>
      </c>
      <c r="E1" s="4">
        <f>1/C1</f>
        <v>0.9356285479299284</v>
      </c>
      <c r="F1" s="17" t="s">
        <v>3</v>
      </c>
      <c r="G1" s="4">
        <v>0.23049000000000003</v>
      </c>
    </row>
    <row r="2" spans="1:7" ht="12.75">
      <c r="A2" s="2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5"/>
    </row>
    <row r="3" spans="1:7" ht="12.75">
      <c r="A3" s="18">
        <v>26.66</v>
      </c>
      <c r="B3" s="18">
        <f>A3*$C$1</f>
        <v>28.49421392601269</v>
      </c>
      <c r="C3" s="18">
        <f>B3*$C$1</f>
        <v>30.454622177846048</v>
      </c>
      <c r="D3" s="18">
        <f>C3*$C$1</f>
        <v>32.54990695316714</v>
      </c>
      <c r="E3" s="18">
        <f>D3*$C$1</f>
        <v>34.78934778677241</v>
      </c>
      <c r="F3" s="18">
        <f>E3*$C$1</f>
        <v>37.18286264751497</v>
      </c>
      <c r="G3" s="5"/>
    </row>
    <row r="4" spans="1:7" ht="12.75">
      <c r="A4" s="18"/>
      <c r="B4" s="18">
        <f>A3*$E$1</f>
        <v>24.943857087811892</v>
      </c>
      <c r="C4" s="18">
        <f>B4*$C$1</f>
        <v>26.66</v>
      </c>
      <c r="D4" s="18">
        <f>C4*$C$1</f>
        <v>28.49421392601269</v>
      </c>
      <c r="E4" s="18">
        <f>D4*$C$1</f>
        <v>30.454622177846048</v>
      </c>
      <c r="F4" s="18">
        <f>E4*$C$1</f>
        <v>32.54990695316714</v>
      </c>
      <c r="G4" s="5"/>
    </row>
    <row r="5" spans="1:7" ht="12.75">
      <c r="A5" s="18"/>
      <c r="B5" s="18"/>
      <c r="C5" s="18">
        <f>B4*$E$1</f>
        <v>23.338184786841094</v>
      </c>
      <c r="D5" s="18">
        <f>C5*$C$1</f>
        <v>24.943857087811892</v>
      </c>
      <c r="E5" s="18">
        <f>D5*$C$1</f>
        <v>26.66</v>
      </c>
      <c r="F5" s="18">
        <f>E5*$C$1</f>
        <v>28.49421392601269</v>
      </c>
      <c r="G5" s="5"/>
    </row>
    <row r="6" spans="1:7" ht="12.75">
      <c r="A6" s="18"/>
      <c r="B6" s="18"/>
      <c r="C6" s="18"/>
      <c r="D6" s="18">
        <f>C5*$E$1</f>
        <v>21.83587194343248</v>
      </c>
      <c r="E6" s="18">
        <f>D6*$C$1</f>
        <v>23.338184786841094</v>
      </c>
      <c r="F6" s="18">
        <f>E6*$C$1</f>
        <v>24.943857087811892</v>
      </c>
      <c r="G6" s="5"/>
    </row>
    <row r="7" spans="1:7" ht="12.75">
      <c r="A7" s="18"/>
      <c r="B7" s="18"/>
      <c r="C7" s="18"/>
      <c r="D7" s="18"/>
      <c r="E7" s="18">
        <f>D6*$E$1</f>
        <v>20.430265159217594</v>
      </c>
      <c r="F7" s="18">
        <f>E7*$C$1</f>
        <v>21.83587194343248</v>
      </c>
      <c r="G7" s="5"/>
    </row>
    <row r="8" spans="1:7" ht="12.75">
      <c r="A8" s="18"/>
      <c r="B8" s="18"/>
      <c r="C8" s="18"/>
      <c r="D8" s="18"/>
      <c r="E8" s="18"/>
      <c r="F8" s="18">
        <f>E7*$E$1</f>
        <v>19.115139324742167</v>
      </c>
      <c r="G8" s="5"/>
    </row>
    <row r="9" spans="1:7" ht="12.75">
      <c r="A9" s="5"/>
      <c r="B9" s="5"/>
      <c r="C9" s="5"/>
      <c r="D9" s="5"/>
      <c r="E9" s="5"/>
      <c r="F9" s="5"/>
      <c r="G9" s="5"/>
    </row>
    <row r="10" spans="1:7" ht="12.75">
      <c r="A10" s="2" t="s">
        <v>4</v>
      </c>
      <c r="B10" s="3" t="s">
        <v>5</v>
      </c>
      <c r="C10" s="4">
        <f>1+(0.0004/12)</f>
        <v>1.0000333333333333</v>
      </c>
      <c r="D10" s="17" t="s">
        <v>6</v>
      </c>
      <c r="E10" s="4">
        <f>($C$10-$E$1)/($C$1-$E$1)</f>
        <v>0.48362225463649666</v>
      </c>
      <c r="F10" s="3" t="s">
        <v>7</v>
      </c>
      <c r="G10" s="19">
        <v>24</v>
      </c>
    </row>
    <row r="11" spans="1:7" ht="12.75">
      <c r="A11" s="2">
        <v>0</v>
      </c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5"/>
    </row>
    <row r="12" spans="1:7" ht="12.75">
      <c r="A12" s="6">
        <f>(1/$C$10)*($E$10*B12+(1-$E$10)*B13)</f>
        <v>3.2153268938854795</v>
      </c>
      <c r="B12" s="6">
        <f>(1/$C$10)*($E$10*C12+(1-$E$10)*C13)</f>
        <v>4.651262815424148</v>
      </c>
      <c r="C12" s="6">
        <f>(1/$C$10)*($E$10*D12+(1-$E$10)*D13)</f>
        <v>6.4570220178549365</v>
      </c>
      <c r="D12" s="6">
        <f>(1/$C$10)*($E$10*E12+(1-$E$10)*E13)</f>
        <v>8.551506873170691</v>
      </c>
      <c r="E12" s="6">
        <f>(1/$C$10)*($E$10*F12+(1-$E$10)*F13)</f>
        <v>10.790147760106631</v>
      </c>
      <c r="F12" s="6">
        <f>MAX(F3-$G$10,0)</f>
        <v>13.182862647514973</v>
      </c>
      <c r="G12" s="5"/>
    </row>
    <row r="13" spans="1:7" ht="12.75">
      <c r="A13" s="6"/>
      <c r="B13" s="6">
        <f>(1/$C$10)*($E$10*C13+(1-$E$10)*C14)</f>
        <v>1.8706845335991071</v>
      </c>
      <c r="C13" s="6">
        <f>(1/$C$10)*($E$10*D13+(1-$E$10)*D14)</f>
        <v>2.9603489397657756</v>
      </c>
      <c r="D13" s="6">
        <f>(1/$C$10)*($E$10*E13+(1-$E$10)*E14)</f>
        <v>4.495813846016247</v>
      </c>
      <c r="E13" s="6">
        <f>(1/$C$10)*($E$10*F13+(1-$E$10)*F14)</f>
        <v>6.4554221511802705</v>
      </c>
      <c r="F13" s="6">
        <f>MAX(F4-$G$10,0)</f>
        <v>8.549906953167138</v>
      </c>
      <c r="G13" s="5"/>
    </row>
    <row r="14" spans="1:7" ht="12.75">
      <c r="A14" s="6" t="s">
        <v>8</v>
      </c>
      <c r="B14" s="6"/>
      <c r="C14" s="6">
        <f>(1/$C$10)*($E$10*D14+(1-$E$10)*D15)</f>
        <v>0.8502617801254531</v>
      </c>
      <c r="D14" s="6">
        <f>(1/$C$10)*($E$10*E14+(1-$E$10)*E15)</f>
        <v>1.5224745769668793</v>
      </c>
      <c r="E14" s="6">
        <f>(1/$C$10)*($E$10*F14+(1-$E$10)*F15)</f>
        <v>2.660799973334222</v>
      </c>
      <c r="F14" s="6">
        <f>MAX(F5-$G$10,0)</f>
        <v>4.494213926012691</v>
      </c>
      <c r="G14" s="5"/>
    </row>
    <row r="15" spans="1:7" ht="12.75">
      <c r="A15" s="6">
        <v>3.4</v>
      </c>
      <c r="B15" s="6"/>
      <c r="C15" s="6"/>
      <c r="D15" s="6">
        <f>(1/$C$10)*($E$10*E15+(1-$E$10)*E16)</f>
        <v>0.220744475664962</v>
      </c>
      <c r="E15" s="6">
        <f>(1/$C$10)*($E$10*F15+(1-$E$10)*F16)</f>
        <v>0.4564550776929688</v>
      </c>
      <c r="F15" s="6">
        <f>MAX(F6-$G$10,0)</f>
        <v>0.9438570878118924</v>
      </c>
      <c r="G15" s="5"/>
    </row>
    <row r="16" spans="2:7" ht="12.75">
      <c r="B16" s="6"/>
      <c r="C16" s="6"/>
      <c r="D16" s="6"/>
      <c r="E16" s="6">
        <f>(1/$C$10)*($E$10*F16+(1-$E$10)*F17)</f>
        <v>0</v>
      </c>
      <c r="F16" s="6">
        <f>MAX(F7-$G$10,0)</f>
        <v>0</v>
      </c>
      <c r="G16" s="5"/>
    </row>
    <row r="17" spans="1:7" ht="12.75">
      <c r="A17" s="6"/>
      <c r="B17" s="6"/>
      <c r="C17" s="6"/>
      <c r="D17" s="6"/>
      <c r="E17" s="6"/>
      <c r="F17" s="6">
        <f>MAX(F8-$G$10,0)</f>
        <v>0</v>
      </c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2" t="s">
        <v>12</v>
      </c>
      <c r="B19" s="5"/>
      <c r="C19" s="5"/>
      <c r="D19" s="5"/>
      <c r="E19" s="5"/>
      <c r="F19" s="5"/>
      <c r="G19" s="5"/>
    </row>
    <row r="20" spans="1:6" ht="12.75">
      <c r="A20" s="2">
        <v>0</v>
      </c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1:6" ht="13.5">
      <c r="A21" s="12">
        <f>(1/$C$10)*($E$10*B21+(1-$E$10)*B22)</f>
        <v>0.5513272938543708</v>
      </c>
      <c r="B21" s="6">
        <f>(1/$C$10)*($E$10*C21+(1-$E$10)*C22)</f>
        <v>0.153849156060345</v>
      </c>
      <c r="C21" s="6">
        <f>(1/$C$10)*($E$10*D21+(1-$E$10)*D22)</f>
        <v>0</v>
      </c>
      <c r="D21" s="6">
        <f>(1/$C$10)*($E$10*E21+(1-$E$10)*E22)</f>
        <v>0</v>
      </c>
      <c r="E21" s="6">
        <f>(1/$C$10)*($E$10*F21+(1-$E$10)*F22)</f>
        <v>0</v>
      </c>
      <c r="F21" s="6">
        <f>MAX($G$10-F3,0)</f>
        <v>0</v>
      </c>
    </row>
    <row r="22" spans="1:6" ht="12.75">
      <c r="A22" s="6"/>
      <c r="B22" s="6">
        <f>(1/$C$10)*($E$10*C22+(1-$E$10)*C23)</f>
        <v>0.9236277124361056</v>
      </c>
      <c r="C22" s="6">
        <f>(1/$C$10)*($E$10*D22+(1-$E$10)*D23)</f>
        <v>0.29794909975688727</v>
      </c>
      <c r="D22" s="6">
        <f>(1/$C$10)*($E$10*E22+(1-$E$10)*E23)</f>
        <v>0</v>
      </c>
      <c r="E22" s="6">
        <f>(1/$C$10)*($E$10*F22+(1-$E$10)*F23)</f>
        <v>0</v>
      </c>
      <c r="F22" s="6">
        <f>MAX($G$10-F4,0)</f>
        <v>0</v>
      </c>
    </row>
    <row r="23" spans="1:6" ht="12.75">
      <c r="A23" s="6"/>
      <c r="B23" s="6"/>
      <c r="C23" s="6">
        <f>(1/$C$10)*($E$10*D23+(1-$E$10)*D24)</f>
        <v>1.5096771532754711</v>
      </c>
      <c r="D23" s="6">
        <f>(1/$C$10)*($E$10*E23+(1-$E$10)*E24)</f>
        <v>0.5770175691514319</v>
      </c>
      <c r="E23" s="6">
        <f>(1/$C$10)*($E$10*F23+(1-$E$10)*F24)</f>
        <v>0</v>
      </c>
      <c r="F23" s="6">
        <f>MAX($G$10-F5,0)</f>
        <v>0</v>
      </c>
    </row>
    <row r="24" spans="1:6" ht="12.75">
      <c r="A24" s="6"/>
      <c r="B24" s="6"/>
      <c r="C24" s="6"/>
      <c r="D24" s="6">
        <f>(1/$C$10)*($E$10*E24+(1-$E$10)*E25)</f>
        <v>2.3832726122289283</v>
      </c>
      <c r="E24" s="6">
        <f>(1/$C$10)*($E$10*F24+(1-$E$10)*F25)</f>
        <v>1.1174703175176526</v>
      </c>
      <c r="F24" s="6">
        <f>MAX($G$10-F6,0)</f>
        <v>0</v>
      </c>
    </row>
    <row r="25" spans="1:6" ht="12.75">
      <c r="A25" s="6"/>
      <c r="B25" s="6"/>
      <c r="C25" s="6"/>
      <c r="D25" s="6"/>
      <c r="E25" s="6">
        <f>(1/$C$10)*($E$10*F25+(1-$E$10)*F26)</f>
        <v>3.5689348674481836</v>
      </c>
      <c r="F25" s="6">
        <f>MAX($G$10-F7,0)</f>
        <v>2.1641280565675203</v>
      </c>
    </row>
    <row r="26" spans="1:6" ht="12.75">
      <c r="A26" s="6"/>
      <c r="B26" s="6"/>
      <c r="C26" s="6"/>
      <c r="D26" s="6"/>
      <c r="E26" s="6"/>
      <c r="F26" s="6">
        <f>MAX($G$10-F8,0)</f>
        <v>4.884860675257833</v>
      </c>
    </row>
    <row r="28" ht="12.75">
      <c r="A28" s="9" t="s">
        <v>10</v>
      </c>
    </row>
    <row r="29" spans="1:6" ht="12.75">
      <c r="A29" s="2">
        <v>0</v>
      </c>
      <c r="B29" s="2">
        <v>1</v>
      </c>
      <c r="C29" s="2">
        <v>2</v>
      </c>
      <c r="D29" s="2">
        <v>3</v>
      </c>
      <c r="E29" s="2">
        <v>4</v>
      </c>
      <c r="F29" s="2">
        <v>5</v>
      </c>
    </row>
    <row r="30" spans="1:6" ht="12.75">
      <c r="A30" s="13">
        <f>MAX((1/$C$10)*($E$10*B30+(1-$E$10)*B31),$G$10-A3)</f>
        <v>0.5513841644364824</v>
      </c>
      <c r="B30" s="6">
        <f>MAX((1/$C$10)*($E$10*C30+(1-$E$10)*C31),$G$10-B3)</f>
        <v>0.153849156060345</v>
      </c>
      <c r="C30" s="6">
        <f>MAX((1/$C$10)*($E$10*D30+(1-$E$10)*D31),$G$10-C3)</f>
        <v>0</v>
      </c>
      <c r="D30" s="6">
        <f>MAX((1/$C$10)*($E$10*E30+(1-$E$10)*E31),$G$10-D3)</f>
        <v>0</v>
      </c>
      <c r="E30" s="6">
        <f>MAX((1/$C$10)*($E$10*F30+(1-$E$10)*F31),$G$10-E3)</f>
        <v>0</v>
      </c>
      <c r="F30" s="6">
        <f>MAX($G$10-F3,0)</f>
        <v>0</v>
      </c>
    </row>
    <row r="31" spans="1:6" ht="12.75">
      <c r="A31" s="6"/>
      <c r="B31" s="6">
        <f>MAX((1/$C$10)*($E$10*C31+(1-$E$10)*C32),$G$10-B4)</f>
        <v>0.9237378497886701</v>
      </c>
      <c r="C31" s="6">
        <f>MAX((1/$C$10)*($E$10*D31+(1-$E$10)*D32),$G$10-C4)</f>
        <v>0.29794909975688727</v>
      </c>
      <c r="D31" s="6">
        <f>MAX((1/$C$10)*($E$10*E31+(1-$E$10)*E32),$G$10-D4)</f>
        <v>0</v>
      </c>
      <c r="E31" s="6">
        <f>MAX((1/$C$10)*($E$10*F31+(1-$E$10)*F32),$G$10-E4)</f>
        <v>0</v>
      </c>
      <c r="F31" s="6">
        <f>MAX($G$10-F4,0)</f>
        <v>0</v>
      </c>
    </row>
    <row r="32" spans="1:6" ht="12.75">
      <c r="A32" s="6" t="s">
        <v>8</v>
      </c>
      <c r="B32" s="6"/>
      <c r="C32" s="6">
        <f>MAX((1/$C$10)*($E$10*D32+(1-$E$10)*D33),$G$10-C5)</f>
        <v>1.5098904487259404</v>
      </c>
      <c r="D32" s="6">
        <f>MAX((1/$C$10)*($E$10*E32+(1-$E$10)*E33),$G$10-D5)</f>
        <v>0.5770175691514319</v>
      </c>
      <c r="E32" s="6">
        <f>MAX((1/$C$10)*($E$10*F32+(1-$E$10)*F33),$G$10-E5)</f>
        <v>0</v>
      </c>
      <c r="F32" s="6">
        <f>MAX($G$10-F5,0)</f>
        <v>0</v>
      </c>
    </row>
    <row r="33" spans="1:6" ht="13.5">
      <c r="A33" s="6">
        <v>0.76</v>
      </c>
      <c r="B33" s="6"/>
      <c r="C33" s="6"/>
      <c r="D33" s="6">
        <f>MAX((1/$C$10)*($E$10*E33+(1-$E$10)*E34),$G$10-D6)</f>
        <v>2.3836856868864493</v>
      </c>
      <c r="E33" s="6">
        <f>MAX((1/$C$10)*($E$10*F33+(1-$E$10)*F34),$G$10-E6)</f>
        <v>1.1174703175176526</v>
      </c>
      <c r="F33" s="6">
        <f>MAX($G$10-F6,0)</f>
        <v>0</v>
      </c>
    </row>
    <row r="34" spans="1:6" ht="13.5">
      <c r="A34" s="6"/>
      <c r="B34" s="6"/>
      <c r="C34" s="6"/>
      <c r="D34" s="6"/>
      <c r="E34" s="6">
        <f>MAX((1/$C$10)*($E$10*F34+(1-$E$10)*F35),$G$10-E7)</f>
        <v>3.569734840782406</v>
      </c>
      <c r="F34" s="6">
        <f>MAX($G$10-F7,0)</f>
        <v>2.1641280565675203</v>
      </c>
    </row>
    <row r="35" spans="1:6" ht="12.75">
      <c r="A35" s="6"/>
      <c r="B35" s="6"/>
      <c r="C35" s="6"/>
      <c r="D35" s="6"/>
      <c r="E35" s="6"/>
      <c r="F35" s="6">
        <f>MAX($G$10-F8,0)</f>
        <v>4.884860675257833</v>
      </c>
    </row>
  </sheetData>
  <sheetProtection selectLockedCells="1" selectUnlockedCells="1"/>
  <printOptions gridLines="1"/>
  <pageMargins left="0.7875" right="0.787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Reineck</cp:lastModifiedBy>
  <cp:lastPrinted>2007-11-13T16:08:09Z</cp:lastPrinted>
  <dcterms:created xsi:type="dcterms:W3CDTF">2004-11-10T20:11:39Z</dcterms:created>
  <dcterms:modified xsi:type="dcterms:W3CDTF">2012-11-15T21:41:28Z</dcterms:modified>
  <cp:category/>
  <cp:version/>
  <cp:contentType/>
  <cp:contentStatus/>
  <cp:revision>7</cp:revision>
</cp:coreProperties>
</file>